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19440" windowHeight="11760"/>
  </bookViews>
  <sheets>
    <sheet name="2017-21" sheetId="4" r:id="rId1"/>
  </sheets>
  <definedNames>
    <definedName name="_xlnm._FilterDatabase" localSheetId="0" hidden="1">'2017-21'!$A$4:$J$55</definedName>
  </definedNames>
  <calcPr calcId="152511"/>
</workbook>
</file>

<file path=xl/calcChain.xml><?xml version="1.0" encoding="utf-8"?>
<calcChain xmlns="http://schemas.openxmlformats.org/spreadsheetml/2006/main">
  <c r="E8" i="4" l="1"/>
  <c r="E9" i="4"/>
  <c r="E10" i="4"/>
  <c r="E11" i="4"/>
  <c r="E49" i="4"/>
  <c r="H53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54" i="4" s="1"/>
  <c r="I54" i="4" s="1"/>
  <c r="E12" i="4"/>
  <c r="E7" i="4"/>
  <c r="E6" i="4"/>
  <c r="E5" i="4"/>
  <c r="E50" i="4" l="1"/>
  <c r="E55" i="4"/>
  <c r="I55" i="4" s="1"/>
  <c r="E53" i="4"/>
  <c r="I53" i="4" s="1"/>
</calcChain>
</file>

<file path=xl/sharedStrings.xml><?xml version="1.0" encoding="utf-8"?>
<sst xmlns="http://schemas.openxmlformats.org/spreadsheetml/2006/main" count="294" uniqueCount="100">
  <si>
    <t>"Licencee"</t>
  </si>
  <si>
    <t>Block ID</t>
  </si>
  <si>
    <t>Area (ha)</t>
  </si>
  <si>
    <t>Volume</t>
  </si>
  <si>
    <t>Projected harvest year</t>
  </si>
  <si>
    <t>Season (Summer/Winter/All)</t>
  </si>
  <si>
    <t xml:space="preserve">General Location </t>
  </si>
  <si>
    <t>Date of Last Update:</t>
  </si>
  <si>
    <t>Updated by:</t>
  </si>
  <si>
    <t>Mapsheet (1:20,000)</t>
  </si>
  <si>
    <r>
      <t xml:space="preserve">Status         </t>
    </r>
    <r>
      <rPr>
        <sz val="10"/>
        <rFont val="Calibri"/>
        <family val="2"/>
        <scheme val="minor"/>
      </rPr>
      <t>(</t>
    </r>
    <r>
      <rPr>
        <b/>
        <sz val="11"/>
        <rFont val="Calibri"/>
        <family val="2"/>
        <scheme val="minor"/>
      </rPr>
      <t>P</t>
    </r>
    <r>
      <rPr>
        <sz val="10"/>
        <rFont val="Calibri"/>
        <family val="2"/>
        <scheme val="minor"/>
      </rPr>
      <t xml:space="preserve">=Proposed/ </t>
    </r>
    <r>
      <rPr>
        <b/>
        <sz val="11"/>
        <rFont val="Calibri"/>
        <family val="2"/>
        <scheme val="minor"/>
      </rPr>
      <t>R</t>
    </r>
    <r>
      <rPr>
        <sz val="10"/>
        <rFont val="Calibri"/>
        <family val="2"/>
        <scheme val="minor"/>
      </rPr>
      <t xml:space="preserve">=Recce'd/ </t>
    </r>
    <r>
      <rPr>
        <b/>
        <sz val="11"/>
        <rFont val="Calibri"/>
        <family val="2"/>
        <scheme val="minor"/>
      </rPr>
      <t>W</t>
    </r>
    <r>
      <rPr>
        <sz val="10"/>
        <rFont val="Calibri"/>
        <family val="2"/>
        <scheme val="minor"/>
      </rPr>
      <t xml:space="preserve">=Work in Progress/ </t>
    </r>
    <r>
      <rPr>
        <b/>
        <sz val="11"/>
        <rFont val="Calibri"/>
        <family val="2"/>
        <scheme val="minor"/>
      </rPr>
      <t>F</t>
    </r>
    <r>
      <rPr>
        <sz val="10"/>
        <rFont val="Calibri"/>
        <family val="2"/>
        <scheme val="minor"/>
      </rPr>
      <t xml:space="preserve">=Field Marked/ </t>
    </r>
    <r>
      <rPr>
        <b/>
        <sz val="11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=Cutting Authority Issued)</t>
    </r>
  </si>
  <si>
    <t>Total volume identified:</t>
  </si>
  <si>
    <t>C</t>
  </si>
  <si>
    <t>F</t>
  </si>
  <si>
    <t>Kitselas Forest Products</t>
  </si>
  <si>
    <t>K33</t>
  </si>
  <si>
    <t>K45</t>
  </si>
  <si>
    <t>K48</t>
  </si>
  <si>
    <t>K61</t>
  </si>
  <si>
    <t>22-1</t>
  </si>
  <si>
    <t>17-2</t>
  </si>
  <si>
    <t>16-3</t>
  </si>
  <si>
    <t>29-2b</t>
  </si>
  <si>
    <t>29-2a</t>
  </si>
  <si>
    <t>Fiddler</t>
  </si>
  <si>
    <t>Gossen</t>
  </si>
  <si>
    <t>Hardscrabble</t>
  </si>
  <si>
    <t>Thunderbird</t>
  </si>
  <si>
    <t>Copper</t>
  </si>
  <si>
    <t>N Copper</t>
  </si>
  <si>
    <t>Kitnayakwa</t>
  </si>
  <si>
    <t>Clore</t>
  </si>
  <si>
    <t>Williams</t>
  </si>
  <si>
    <t>W</t>
  </si>
  <si>
    <t>103I047</t>
  </si>
  <si>
    <t>103I048</t>
  </si>
  <si>
    <t>103I058</t>
  </si>
  <si>
    <t>103I050</t>
  </si>
  <si>
    <t>93L031</t>
  </si>
  <si>
    <t>93L021</t>
  </si>
  <si>
    <t>93L041</t>
  </si>
  <si>
    <t>103I079</t>
  </si>
  <si>
    <t>All</t>
  </si>
  <si>
    <t>Summer</t>
  </si>
  <si>
    <t>R</t>
  </si>
  <si>
    <t>12-1</t>
  </si>
  <si>
    <t>103I059</t>
  </si>
  <si>
    <t>selection logging</t>
  </si>
  <si>
    <t>Kitselas TSA</t>
  </si>
  <si>
    <t>Kitselas TFL</t>
  </si>
  <si>
    <t>Hwy 16 East</t>
  </si>
  <si>
    <t>18-4</t>
  </si>
  <si>
    <t>33-2</t>
  </si>
  <si>
    <t>33-1</t>
  </si>
  <si>
    <t>18-7</t>
  </si>
  <si>
    <t>11-1</t>
  </si>
  <si>
    <t>11-2</t>
  </si>
  <si>
    <t>31-2a</t>
  </si>
  <si>
    <t>31-2b</t>
  </si>
  <si>
    <t>Annual Cut</t>
  </si>
  <si>
    <t>Years of supply</t>
  </si>
  <si>
    <t>P</t>
  </si>
  <si>
    <t>K72</t>
  </si>
  <si>
    <t>103I069</t>
  </si>
  <si>
    <t>K66</t>
  </si>
  <si>
    <t>K67</t>
  </si>
  <si>
    <t>K68</t>
  </si>
  <si>
    <t>K65</t>
  </si>
  <si>
    <t>K71</t>
  </si>
  <si>
    <t>K70</t>
  </si>
  <si>
    <t>A90733</t>
  </si>
  <si>
    <t>A91360</t>
  </si>
  <si>
    <t>K64</t>
  </si>
  <si>
    <t>Winter</t>
  </si>
  <si>
    <t>Kitselas TFL(Cas)</t>
  </si>
  <si>
    <t>K69</t>
  </si>
  <si>
    <t>K73</t>
  </si>
  <si>
    <t>P3L021</t>
  </si>
  <si>
    <t>K76</t>
  </si>
  <si>
    <t>K74</t>
  </si>
  <si>
    <t>K75</t>
  </si>
  <si>
    <t>103-1a</t>
  </si>
  <si>
    <t>103-1b</t>
  </si>
  <si>
    <t>K69a</t>
  </si>
  <si>
    <t>Williams Creek</t>
  </si>
  <si>
    <t>K80</t>
  </si>
  <si>
    <t>K86</t>
  </si>
  <si>
    <t>Doreen</t>
  </si>
  <si>
    <t>103I089</t>
  </si>
  <si>
    <t>Vol/ha</t>
  </si>
  <si>
    <t>105-1</t>
  </si>
  <si>
    <t>105-2</t>
  </si>
  <si>
    <t>105-3</t>
  </si>
  <si>
    <t>105-4</t>
  </si>
  <si>
    <t>101-2A</t>
  </si>
  <si>
    <t>33-3</t>
  </si>
  <si>
    <t>18-8</t>
  </si>
  <si>
    <t>22-2</t>
  </si>
  <si>
    <t>22-3</t>
  </si>
  <si>
    <t>RB, 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</si>
</sst>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5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6" fontId="6" fillId="0" borderId="1" xfId="0" quotePrefix="1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6" fillId="0" borderId="0" xfId="1" applyNumberFormat="1" applyFont="1" applyFill="1" applyBorder="1" applyAlignment="1">
      <alignment horizontal="center" vertical="center"/>
    </xf>
    <xf numFmtId="1" fontId="0" fillId="0" borderId="8" xfId="1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1" fontId="6" fillId="2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8"/>
  <sheetViews>
    <sheetView tabSelected="1" workbookViewId="0">
      <selection activeCell="J55" sqref="A1:J55"/>
    </sheetView>
  </sheetViews>
  <sheetFormatPr defaultRowHeight="15" x14ac:dyDescent="0.25"/>
  <cols>
    <col min="1" max="1" width="17.140625" style="1" bestFit="1" customWidth="1"/>
    <col min="2" max="10" width="13.7109375" style="1" customWidth="1"/>
    <col min="11" max="16384" width="9.140625" style="1"/>
  </cols>
  <sheetData>
    <row r="1" spans="1:10" ht="18.75" x14ac:dyDescent="0.25">
      <c r="A1" s="3" t="s">
        <v>7</v>
      </c>
      <c r="B1" s="4">
        <v>42347</v>
      </c>
      <c r="C1" s="5"/>
      <c r="D1" s="6"/>
      <c r="E1" s="7"/>
      <c r="F1" s="8" t="s">
        <v>14</v>
      </c>
      <c r="G1" s="7"/>
      <c r="H1" s="7"/>
      <c r="I1" s="7"/>
      <c r="J1" s="7"/>
    </row>
    <row r="2" spans="1:10" x14ac:dyDescent="0.25">
      <c r="A2" s="3" t="s">
        <v>8</v>
      </c>
      <c r="B2" s="9" t="s">
        <v>99</v>
      </c>
      <c r="C2" s="9"/>
      <c r="D2" s="6"/>
      <c r="E2" s="7"/>
      <c r="F2" s="7"/>
      <c r="G2" s="7"/>
      <c r="H2" s="7"/>
      <c r="I2" s="10" t="s">
        <v>47</v>
      </c>
      <c r="J2" s="7"/>
    </row>
    <row r="3" spans="1:10" ht="15.75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84" customHeight="1" x14ac:dyDescent="0.25">
      <c r="A4" s="12" t="s">
        <v>0</v>
      </c>
      <c r="B4" s="12" t="s">
        <v>1</v>
      </c>
      <c r="C4" s="12" t="s">
        <v>2</v>
      </c>
      <c r="D4" s="12" t="s">
        <v>89</v>
      </c>
      <c r="E4" s="12" t="s">
        <v>3</v>
      </c>
      <c r="F4" s="12" t="s">
        <v>6</v>
      </c>
      <c r="G4" s="12" t="s">
        <v>9</v>
      </c>
      <c r="H4" s="13" t="s">
        <v>5</v>
      </c>
      <c r="I4" s="13" t="s">
        <v>4</v>
      </c>
      <c r="J4" s="13" t="s">
        <v>10</v>
      </c>
    </row>
    <row r="5" spans="1:10" x14ac:dyDescent="0.25">
      <c r="A5" s="16" t="s">
        <v>48</v>
      </c>
      <c r="B5" s="14" t="s">
        <v>94</v>
      </c>
      <c r="C5" s="14">
        <v>11.8</v>
      </c>
      <c r="D5" s="14">
        <v>376</v>
      </c>
      <c r="E5" s="22">
        <f t="shared" ref="E5:E29" si="0">D5*C5</f>
        <v>4436.8</v>
      </c>
      <c r="F5" s="16" t="s">
        <v>50</v>
      </c>
      <c r="G5" s="14" t="s">
        <v>41</v>
      </c>
      <c r="H5" s="16" t="s">
        <v>42</v>
      </c>
      <c r="I5" s="14">
        <v>2017</v>
      </c>
      <c r="J5" s="19" t="s">
        <v>13</v>
      </c>
    </row>
    <row r="6" spans="1:10" x14ac:dyDescent="0.25">
      <c r="A6" s="16" t="s">
        <v>48</v>
      </c>
      <c r="B6" s="14" t="s">
        <v>81</v>
      </c>
      <c r="C6" s="14">
        <v>12.8</v>
      </c>
      <c r="D6" s="14">
        <v>425</v>
      </c>
      <c r="E6" s="22">
        <f t="shared" si="0"/>
        <v>5440</v>
      </c>
      <c r="F6" s="14" t="s">
        <v>25</v>
      </c>
      <c r="G6" s="14" t="s">
        <v>36</v>
      </c>
      <c r="H6" s="14" t="s">
        <v>42</v>
      </c>
      <c r="I6" s="14">
        <v>2017</v>
      </c>
      <c r="J6" s="17" t="s">
        <v>12</v>
      </c>
    </row>
    <row r="7" spans="1:10" x14ac:dyDescent="0.25">
      <c r="A7" s="16" t="s">
        <v>48</v>
      </c>
      <c r="B7" s="15" t="s">
        <v>82</v>
      </c>
      <c r="C7" s="14">
        <v>3.4</v>
      </c>
      <c r="D7" s="14">
        <v>425</v>
      </c>
      <c r="E7" s="22">
        <f t="shared" si="0"/>
        <v>1445</v>
      </c>
      <c r="F7" s="14" t="s">
        <v>25</v>
      </c>
      <c r="G7" s="16" t="s">
        <v>36</v>
      </c>
      <c r="H7" s="14" t="s">
        <v>42</v>
      </c>
      <c r="I7" s="14">
        <v>2017</v>
      </c>
      <c r="J7" s="17" t="s">
        <v>12</v>
      </c>
    </row>
    <row r="8" spans="1:10" x14ac:dyDescent="0.25">
      <c r="A8" s="16" t="s">
        <v>48</v>
      </c>
      <c r="B8" s="15" t="s">
        <v>90</v>
      </c>
      <c r="C8" s="14">
        <v>20.7</v>
      </c>
      <c r="D8" s="14">
        <v>329</v>
      </c>
      <c r="E8" s="22">
        <f t="shared" si="0"/>
        <v>6810.3</v>
      </c>
      <c r="F8" s="14" t="s">
        <v>24</v>
      </c>
      <c r="G8" s="16" t="s">
        <v>63</v>
      </c>
      <c r="H8" s="14" t="s">
        <v>42</v>
      </c>
      <c r="I8" s="14">
        <v>2017</v>
      </c>
      <c r="J8" s="17" t="s">
        <v>12</v>
      </c>
    </row>
    <row r="9" spans="1:10" x14ac:dyDescent="0.25">
      <c r="A9" s="16" t="s">
        <v>48</v>
      </c>
      <c r="B9" s="15" t="s">
        <v>91</v>
      </c>
      <c r="C9" s="14">
        <v>6.8</v>
      </c>
      <c r="D9" s="14">
        <v>606</v>
      </c>
      <c r="E9" s="22">
        <f t="shared" si="0"/>
        <v>4120.8</v>
      </c>
      <c r="F9" s="14" t="s">
        <v>24</v>
      </c>
      <c r="G9" s="16" t="s">
        <v>63</v>
      </c>
      <c r="H9" s="14" t="s">
        <v>42</v>
      </c>
      <c r="I9" s="14">
        <v>2017</v>
      </c>
      <c r="J9" s="17" t="s">
        <v>12</v>
      </c>
    </row>
    <row r="10" spans="1:10" x14ac:dyDescent="0.25">
      <c r="A10" s="16" t="s">
        <v>48</v>
      </c>
      <c r="B10" s="15" t="s">
        <v>92</v>
      </c>
      <c r="C10" s="14">
        <v>1.9</v>
      </c>
      <c r="D10" s="14">
        <v>244</v>
      </c>
      <c r="E10" s="22">
        <f t="shared" si="0"/>
        <v>463.59999999999997</v>
      </c>
      <c r="F10" s="14" t="s">
        <v>24</v>
      </c>
      <c r="G10" s="16" t="s">
        <v>63</v>
      </c>
      <c r="H10" s="14" t="s">
        <v>42</v>
      </c>
      <c r="I10" s="14">
        <v>2017</v>
      </c>
      <c r="J10" s="17" t="s">
        <v>12</v>
      </c>
    </row>
    <row r="11" spans="1:10" x14ac:dyDescent="0.25">
      <c r="A11" s="16" t="s">
        <v>48</v>
      </c>
      <c r="B11" s="15" t="s">
        <v>93</v>
      </c>
      <c r="C11" s="14">
        <v>1.3</v>
      </c>
      <c r="D11" s="14">
        <v>342</v>
      </c>
      <c r="E11" s="22">
        <f t="shared" si="0"/>
        <v>444.6</v>
      </c>
      <c r="F11" s="14" t="s">
        <v>24</v>
      </c>
      <c r="G11" s="16" t="s">
        <v>63</v>
      </c>
      <c r="H11" s="14" t="s">
        <v>42</v>
      </c>
      <c r="I11" s="14">
        <v>2017</v>
      </c>
      <c r="J11" s="17" t="s">
        <v>12</v>
      </c>
    </row>
    <row r="12" spans="1:10" x14ac:dyDescent="0.25">
      <c r="A12" s="16" t="s">
        <v>49</v>
      </c>
      <c r="B12" s="15" t="s">
        <v>55</v>
      </c>
      <c r="C12" s="14">
        <v>40.1</v>
      </c>
      <c r="D12" s="14">
        <v>425</v>
      </c>
      <c r="E12" s="22">
        <f t="shared" si="0"/>
        <v>17042.5</v>
      </c>
      <c r="F12" s="14" t="s">
        <v>30</v>
      </c>
      <c r="G12" s="16" t="s">
        <v>40</v>
      </c>
      <c r="H12" s="14" t="s">
        <v>42</v>
      </c>
      <c r="I12" s="16">
        <v>2019</v>
      </c>
      <c r="J12" s="17" t="s">
        <v>33</v>
      </c>
    </row>
    <row r="13" spans="1:10" x14ac:dyDescent="0.25">
      <c r="A13" s="16" t="s">
        <v>74</v>
      </c>
      <c r="B13" s="15" t="s">
        <v>56</v>
      </c>
      <c r="C13" s="14">
        <v>34.6</v>
      </c>
      <c r="D13" s="14">
        <v>425</v>
      </c>
      <c r="E13" s="22">
        <f t="shared" si="0"/>
        <v>14705</v>
      </c>
      <c r="F13" s="14" t="s">
        <v>30</v>
      </c>
      <c r="G13" s="14" t="s">
        <v>40</v>
      </c>
      <c r="H13" s="14" t="s">
        <v>42</v>
      </c>
      <c r="I13" s="14">
        <v>2018</v>
      </c>
      <c r="J13" s="17" t="s">
        <v>33</v>
      </c>
    </row>
    <row r="14" spans="1:10" x14ac:dyDescent="0.25">
      <c r="A14" s="16" t="s">
        <v>49</v>
      </c>
      <c r="B14" s="14" t="s">
        <v>45</v>
      </c>
      <c r="C14" s="14">
        <v>33.1</v>
      </c>
      <c r="D14" s="14">
        <v>425</v>
      </c>
      <c r="E14" s="22">
        <f t="shared" si="0"/>
        <v>14067.5</v>
      </c>
      <c r="F14" s="14" t="s">
        <v>28</v>
      </c>
      <c r="G14" s="14" t="s">
        <v>37</v>
      </c>
      <c r="H14" s="14" t="s">
        <v>42</v>
      </c>
      <c r="I14" s="14">
        <v>2020</v>
      </c>
      <c r="J14" s="17" t="s">
        <v>44</v>
      </c>
    </row>
    <row r="15" spans="1:10" x14ac:dyDescent="0.25">
      <c r="A15" s="16" t="s">
        <v>48</v>
      </c>
      <c r="B15" s="14" t="s">
        <v>21</v>
      </c>
      <c r="C15" s="14">
        <v>5.7</v>
      </c>
      <c r="D15" s="14">
        <v>425</v>
      </c>
      <c r="E15" s="22">
        <f t="shared" si="0"/>
        <v>2422.5</v>
      </c>
      <c r="F15" s="14" t="s">
        <v>28</v>
      </c>
      <c r="G15" s="14" t="s">
        <v>36</v>
      </c>
      <c r="H15" s="14" t="s">
        <v>42</v>
      </c>
      <c r="I15" s="14">
        <v>2017</v>
      </c>
      <c r="J15" s="17" t="s">
        <v>13</v>
      </c>
    </row>
    <row r="16" spans="1:10" x14ac:dyDescent="0.25">
      <c r="A16" s="16" t="s">
        <v>48</v>
      </c>
      <c r="B16" s="14" t="s">
        <v>20</v>
      </c>
      <c r="C16" s="14">
        <v>5.3</v>
      </c>
      <c r="D16" s="14">
        <v>425</v>
      </c>
      <c r="E16" s="22">
        <f t="shared" si="0"/>
        <v>2252.5</v>
      </c>
      <c r="F16" s="14" t="s">
        <v>28</v>
      </c>
      <c r="G16" s="14" t="s">
        <v>36</v>
      </c>
      <c r="H16" s="14" t="s">
        <v>42</v>
      </c>
      <c r="I16" s="14">
        <v>2018</v>
      </c>
      <c r="J16" s="17" t="s">
        <v>44</v>
      </c>
    </row>
    <row r="17" spans="1:10" x14ac:dyDescent="0.25">
      <c r="A17" s="16" t="s">
        <v>49</v>
      </c>
      <c r="B17" s="14" t="s">
        <v>51</v>
      </c>
      <c r="C17" s="14">
        <v>1.7</v>
      </c>
      <c r="D17" s="14">
        <v>425</v>
      </c>
      <c r="E17" s="22">
        <f t="shared" si="0"/>
        <v>722.5</v>
      </c>
      <c r="F17" s="16" t="s">
        <v>29</v>
      </c>
      <c r="G17" s="16" t="s">
        <v>46</v>
      </c>
      <c r="H17" s="16" t="s">
        <v>43</v>
      </c>
      <c r="I17" s="14">
        <v>2019</v>
      </c>
      <c r="J17" s="19" t="s">
        <v>12</v>
      </c>
    </row>
    <row r="18" spans="1:10" x14ac:dyDescent="0.25">
      <c r="A18" s="16" t="s">
        <v>49</v>
      </c>
      <c r="B18" s="14" t="s">
        <v>54</v>
      </c>
      <c r="C18" s="14">
        <v>2.1</v>
      </c>
      <c r="D18" s="14">
        <v>494</v>
      </c>
      <c r="E18" s="22">
        <f t="shared" si="0"/>
        <v>1037.4000000000001</v>
      </c>
      <c r="F18" s="16" t="s">
        <v>29</v>
      </c>
      <c r="G18" s="14" t="s">
        <v>46</v>
      </c>
      <c r="H18" s="16" t="s">
        <v>43</v>
      </c>
      <c r="I18" s="16">
        <v>2019</v>
      </c>
      <c r="J18" s="17" t="s">
        <v>12</v>
      </c>
    </row>
    <row r="19" spans="1:10" x14ac:dyDescent="0.25">
      <c r="A19" s="16" t="s">
        <v>49</v>
      </c>
      <c r="B19" s="14" t="s">
        <v>96</v>
      </c>
      <c r="C19" s="14">
        <v>0.8</v>
      </c>
      <c r="D19" s="14">
        <v>425</v>
      </c>
      <c r="E19" s="22">
        <f t="shared" si="0"/>
        <v>340</v>
      </c>
      <c r="F19" s="14" t="s">
        <v>29</v>
      </c>
      <c r="G19" s="14" t="s">
        <v>46</v>
      </c>
      <c r="H19" s="16" t="s">
        <v>43</v>
      </c>
      <c r="I19" s="14">
        <v>2019</v>
      </c>
      <c r="J19" s="19" t="s">
        <v>12</v>
      </c>
    </row>
    <row r="20" spans="1:10" x14ac:dyDescent="0.25">
      <c r="A20" s="16" t="s">
        <v>48</v>
      </c>
      <c r="B20" s="14" t="s">
        <v>19</v>
      </c>
      <c r="C20" s="14">
        <v>9.1999999999999993</v>
      </c>
      <c r="D20" s="14">
        <v>425</v>
      </c>
      <c r="E20" s="22">
        <f t="shared" si="0"/>
        <v>3909.9999999999995</v>
      </c>
      <c r="F20" s="14" t="s">
        <v>26</v>
      </c>
      <c r="G20" s="14" t="s">
        <v>41</v>
      </c>
      <c r="H20" s="14" t="s">
        <v>42</v>
      </c>
      <c r="I20" s="14">
        <v>2018</v>
      </c>
      <c r="J20" s="17" t="s">
        <v>13</v>
      </c>
    </row>
    <row r="21" spans="1:10" x14ac:dyDescent="0.25">
      <c r="A21" s="16" t="s">
        <v>48</v>
      </c>
      <c r="B21" s="14" t="s">
        <v>97</v>
      </c>
      <c r="C21" s="14">
        <v>7.5</v>
      </c>
      <c r="D21" s="14">
        <v>425</v>
      </c>
      <c r="E21" s="22">
        <f t="shared" si="0"/>
        <v>3187.5</v>
      </c>
      <c r="F21" s="16" t="s">
        <v>26</v>
      </c>
      <c r="G21" s="16" t="s">
        <v>41</v>
      </c>
      <c r="H21" s="16" t="s">
        <v>42</v>
      </c>
      <c r="I21" s="14">
        <v>2018</v>
      </c>
      <c r="J21" s="17" t="s">
        <v>13</v>
      </c>
    </row>
    <row r="22" spans="1:10" x14ac:dyDescent="0.25">
      <c r="A22" s="16" t="s">
        <v>48</v>
      </c>
      <c r="B22" s="14" t="s">
        <v>98</v>
      </c>
      <c r="C22" s="14">
        <v>14.6</v>
      </c>
      <c r="D22" s="14">
        <v>425</v>
      </c>
      <c r="E22" s="22">
        <f t="shared" si="0"/>
        <v>6205</v>
      </c>
      <c r="F22" s="14" t="s">
        <v>26</v>
      </c>
      <c r="G22" s="14" t="s">
        <v>41</v>
      </c>
      <c r="H22" s="14" t="s">
        <v>42</v>
      </c>
      <c r="I22" s="14">
        <v>2018</v>
      </c>
      <c r="J22" s="17" t="s">
        <v>13</v>
      </c>
    </row>
    <row r="23" spans="1:10" x14ac:dyDescent="0.25">
      <c r="A23" s="16" t="s">
        <v>48</v>
      </c>
      <c r="B23" s="14" t="s">
        <v>23</v>
      </c>
      <c r="C23" s="14">
        <v>21.4</v>
      </c>
      <c r="D23" s="14">
        <v>425</v>
      </c>
      <c r="E23" s="23">
        <f t="shared" si="0"/>
        <v>9095</v>
      </c>
      <c r="F23" s="14" t="s">
        <v>24</v>
      </c>
      <c r="G23" s="14" t="s">
        <v>41</v>
      </c>
      <c r="H23" s="14" t="s">
        <v>42</v>
      </c>
      <c r="I23" s="14">
        <v>2020</v>
      </c>
      <c r="J23" s="17" t="s">
        <v>13</v>
      </c>
    </row>
    <row r="24" spans="1:10" x14ac:dyDescent="0.25">
      <c r="A24" s="16" t="s">
        <v>48</v>
      </c>
      <c r="B24" s="14" t="s">
        <v>22</v>
      </c>
      <c r="C24" s="14">
        <v>1.2</v>
      </c>
      <c r="D24" s="14">
        <v>425</v>
      </c>
      <c r="E24" s="22">
        <f t="shared" si="0"/>
        <v>510</v>
      </c>
      <c r="F24" s="14" t="s">
        <v>24</v>
      </c>
      <c r="G24" s="14" t="s">
        <v>41</v>
      </c>
      <c r="H24" s="14" t="s">
        <v>42</v>
      </c>
      <c r="I24" s="14">
        <v>2020</v>
      </c>
      <c r="J24" s="17" t="s">
        <v>13</v>
      </c>
    </row>
    <row r="25" spans="1:10" x14ac:dyDescent="0.25">
      <c r="A25" s="16" t="s">
        <v>48</v>
      </c>
      <c r="B25" s="14" t="s">
        <v>57</v>
      </c>
      <c r="C25" s="14">
        <v>4.5999999999999996</v>
      </c>
      <c r="D25" s="14">
        <v>425</v>
      </c>
      <c r="E25" s="22">
        <f t="shared" si="0"/>
        <v>1954.9999999999998</v>
      </c>
      <c r="F25" s="14" t="s">
        <v>29</v>
      </c>
      <c r="G25" s="14" t="s">
        <v>36</v>
      </c>
      <c r="H25" s="14" t="s">
        <v>42</v>
      </c>
      <c r="I25" s="14">
        <v>2017</v>
      </c>
      <c r="J25" s="17" t="s">
        <v>12</v>
      </c>
    </row>
    <row r="26" spans="1:10" x14ac:dyDescent="0.25">
      <c r="A26" s="16" t="s">
        <v>48</v>
      </c>
      <c r="B26" s="18" t="s">
        <v>58</v>
      </c>
      <c r="C26" s="18">
        <v>7.9</v>
      </c>
      <c r="D26" s="18">
        <v>125</v>
      </c>
      <c r="E26" s="24">
        <f t="shared" si="0"/>
        <v>987.5</v>
      </c>
      <c r="F26" s="14" t="s">
        <v>29</v>
      </c>
      <c r="G26" s="14" t="s">
        <v>36</v>
      </c>
      <c r="H26" s="16" t="s">
        <v>42</v>
      </c>
      <c r="I26" s="14">
        <v>2017</v>
      </c>
      <c r="J26" s="17" t="s">
        <v>12</v>
      </c>
    </row>
    <row r="27" spans="1:10" x14ac:dyDescent="0.25">
      <c r="A27" s="16" t="s">
        <v>48</v>
      </c>
      <c r="B27" s="14" t="s">
        <v>53</v>
      </c>
      <c r="C27" s="14">
        <v>2.9</v>
      </c>
      <c r="D27" s="14">
        <v>489</v>
      </c>
      <c r="E27" s="22">
        <f t="shared" si="0"/>
        <v>1418.1</v>
      </c>
      <c r="F27" s="14" t="s">
        <v>27</v>
      </c>
      <c r="G27" s="14" t="s">
        <v>34</v>
      </c>
      <c r="H27" s="16" t="s">
        <v>42</v>
      </c>
      <c r="I27" s="14">
        <v>2017</v>
      </c>
      <c r="J27" s="17" t="s">
        <v>13</v>
      </c>
    </row>
    <row r="28" spans="1:10" x14ac:dyDescent="0.25">
      <c r="A28" s="16" t="s">
        <v>48</v>
      </c>
      <c r="B28" s="14" t="s">
        <v>52</v>
      </c>
      <c r="C28" s="14">
        <v>24</v>
      </c>
      <c r="D28" s="14">
        <v>550</v>
      </c>
      <c r="E28" s="22">
        <f t="shared" si="0"/>
        <v>13200</v>
      </c>
      <c r="F28" s="14" t="s">
        <v>27</v>
      </c>
      <c r="G28" s="14" t="s">
        <v>34</v>
      </c>
      <c r="H28" s="16" t="s">
        <v>42</v>
      </c>
      <c r="I28" s="14">
        <v>2017</v>
      </c>
      <c r="J28" s="17" t="s">
        <v>13</v>
      </c>
    </row>
    <row r="29" spans="1:10" x14ac:dyDescent="0.25">
      <c r="A29" s="16" t="s">
        <v>48</v>
      </c>
      <c r="B29" s="14" t="s">
        <v>95</v>
      </c>
      <c r="C29" s="14">
        <v>1.7</v>
      </c>
      <c r="D29" s="14">
        <v>489</v>
      </c>
      <c r="E29" s="22">
        <f t="shared" si="0"/>
        <v>831.3</v>
      </c>
      <c r="F29" s="14" t="s">
        <v>27</v>
      </c>
      <c r="G29" s="14" t="s">
        <v>34</v>
      </c>
      <c r="H29" s="16" t="s">
        <v>42</v>
      </c>
      <c r="I29" s="14">
        <v>2017</v>
      </c>
      <c r="J29" s="17" t="s">
        <v>13</v>
      </c>
    </row>
    <row r="30" spans="1:10" x14ac:dyDescent="0.25">
      <c r="A30" s="16" t="s">
        <v>48</v>
      </c>
      <c r="B30" s="14" t="s">
        <v>15</v>
      </c>
      <c r="C30" s="14">
        <v>7.9</v>
      </c>
      <c r="D30" s="14">
        <v>425</v>
      </c>
      <c r="E30" s="22">
        <f>D30*C30</f>
        <v>3357.5</v>
      </c>
      <c r="F30" s="14" t="s">
        <v>27</v>
      </c>
      <c r="G30" s="14" t="s">
        <v>34</v>
      </c>
      <c r="H30" s="14" t="s">
        <v>73</v>
      </c>
      <c r="I30" s="14">
        <v>2021</v>
      </c>
      <c r="J30" s="17" t="s">
        <v>13</v>
      </c>
    </row>
    <row r="31" spans="1:10" x14ac:dyDescent="0.25">
      <c r="A31" s="16" t="s">
        <v>48</v>
      </c>
      <c r="B31" s="18" t="s">
        <v>16</v>
      </c>
      <c r="C31" s="18">
        <v>10</v>
      </c>
      <c r="D31" s="18">
        <v>125</v>
      </c>
      <c r="E31" s="24">
        <f>D31*C31</f>
        <v>1250</v>
      </c>
      <c r="F31" s="14" t="s">
        <v>32</v>
      </c>
      <c r="G31" s="14" t="s">
        <v>35</v>
      </c>
      <c r="H31" s="14" t="s">
        <v>42</v>
      </c>
      <c r="I31" s="16">
        <v>2018</v>
      </c>
      <c r="J31" s="17" t="s">
        <v>44</v>
      </c>
    </row>
    <row r="32" spans="1:10" x14ac:dyDescent="0.25">
      <c r="A32" s="16" t="s">
        <v>48</v>
      </c>
      <c r="B32" s="18" t="s">
        <v>17</v>
      </c>
      <c r="C32" s="18">
        <v>49.8</v>
      </c>
      <c r="D32" s="18">
        <v>125</v>
      </c>
      <c r="E32" s="24">
        <f t="shared" ref="E32" si="1">D32*C32</f>
        <v>6225</v>
      </c>
      <c r="F32" s="14" t="s">
        <v>27</v>
      </c>
      <c r="G32" s="14" t="s">
        <v>34</v>
      </c>
      <c r="H32" s="14" t="s">
        <v>42</v>
      </c>
      <c r="I32" s="14">
        <v>2020</v>
      </c>
      <c r="J32" s="17" t="s">
        <v>44</v>
      </c>
    </row>
    <row r="33" spans="1:10" x14ac:dyDescent="0.25">
      <c r="A33" s="16" t="s">
        <v>49</v>
      </c>
      <c r="B33" s="14" t="s">
        <v>18</v>
      </c>
      <c r="C33" s="14">
        <v>26.9</v>
      </c>
      <c r="D33" s="14">
        <v>425</v>
      </c>
      <c r="E33" s="22">
        <f>D33*C33</f>
        <v>11432.5</v>
      </c>
      <c r="F33" s="16" t="s">
        <v>30</v>
      </c>
      <c r="G33" s="16" t="s">
        <v>40</v>
      </c>
      <c r="H33" s="16" t="s">
        <v>43</v>
      </c>
      <c r="I33" s="14">
        <v>2019</v>
      </c>
      <c r="J33" s="19" t="s">
        <v>44</v>
      </c>
    </row>
    <row r="34" spans="1:10" x14ac:dyDescent="0.25">
      <c r="A34" s="16" t="s">
        <v>49</v>
      </c>
      <c r="B34" s="14" t="s">
        <v>72</v>
      </c>
      <c r="C34" s="14">
        <v>16.8</v>
      </c>
      <c r="D34" s="14">
        <v>425</v>
      </c>
      <c r="E34" s="22">
        <f t="shared" ref="E34:E44" si="2">D34*C34</f>
        <v>7140</v>
      </c>
      <c r="F34" s="14" t="s">
        <v>28</v>
      </c>
      <c r="G34" s="14" t="s">
        <v>46</v>
      </c>
      <c r="H34" s="16" t="s">
        <v>42</v>
      </c>
      <c r="I34" s="14">
        <v>2021</v>
      </c>
      <c r="J34" s="17" t="s">
        <v>61</v>
      </c>
    </row>
    <row r="35" spans="1:10" x14ac:dyDescent="0.25">
      <c r="A35" s="16" t="s">
        <v>49</v>
      </c>
      <c r="B35" s="14" t="s">
        <v>67</v>
      </c>
      <c r="C35" s="14">
        <v>7.4</v>
      </c>
      <c r="D35" s="14">
        <v>425</v>
      </c>
      <c r="E35" s="22">
        <f t="shared" si="2"/>
        <v>3145</v>
      </c>
      <c r="F35" s="14" t="s">
        <v>31</v>
      </c>
      <c r="G35" s="14" t="s">
        <v>37</v>
      </c>
      <c r="H35" s="14" t="s">
        <v>42</v>
      </c>
      <c r="I35" s="14">
        <v>2017</v>
      </c>
      <c r="J35" s="17" t="s">
        <v>61</v>
      </c>
    </row>
    <row r="36" spans="1:10" x14ac:dyDescent="0.25">
      <c r="A36" s="16" t="s">
        <v>49</v>
      </c>
      <c r="B36" s="14" t="s">
        <v>64</v>
      </c>
      <c r="C36" s="14">
        <v>20.6</v>
      </c>
      <c r="D36" s="14">
        <v>300</v>
      </c>
      <c r="E36" s="22">
        <f t="shared" si="2"/>
        <v>6180</v>
      </c>
      <c r="F36" s="14" t="s">
        <v>31</v>
      </c>
      <c r="G36" s="14" t="s">
        <v>37</v>
      </c>
      <c r="H36" s="14" t="s">
        <v>42</v>
      </c>
      <c r="I36" s="14">
        <v>2019</v>
      </c>
      <c r="J36" s="17" t="s">
        <v>61</v>
      </c>
    </row>
    <row r="37" spans="1:10" x14ac:dyDescent="0.25">
      <c r="A37" s="16" t="s">
        <v>49</v>
      </c>
      <c r="B37" s="14" t="s">
        <v>65</v>
      </c>
      <c r="C37" s="14">
        <v>33.1</v>
      </c>
      <c r="D37" s="14">
        <v>300</v>
      </c>
      <c r="E37" s="22">
        <f t="shared" si="2"/>
        <v>9930</v>
      </c>
      <c r="F37" s="14" t="s">
        <v>31</v>
      </c>
      <c r="G37" s="14" t="s">
        <v>37</v>
      </c>
      <c r="H37" s="14" t="s">
        <v>42</v>
      </c>
      <c r="I37" s="14">
        <v>2017</v>
      </c>
      <c r="J37" s="17" t="s">
        <v>61</v>
      </c>
    </row>
    <row r="38" spans="1:10" x14ac:dyDescent="0.25">
      <c r="A38" s="16" t="s">
        <v>49</v>
      </c>
      <c r="B38" s="14" t="s">
        <v>66</v>
      </c>
      <c r="C38" s="14">
        <v>44.1</v>
      </c>
      <c r="D38" s="14">
        <v>300</v>
      </c>
      <c r="E38" s="22">
        <f t="shared" si="2"/>
        <v>13230</v>
      </c>
      <c r="F38" s="14" t="s">
        <v>31</v>
      </c>
      <c r="G38" s="14" t="s">
        <v>37</v>
      </c>
      <c r="H38" s="14" t="s">
        <v>42</v>
      </c>
      <c r="I38" s="14">
        <v>2017</v>
      </c>
      <c r="J38" s="17" t="s">
        <v>61</v>
      </c>
    </row>
    <row r="39" spans="1:10" x14ac:dyDescent="0.25">
      <c r="A39" s="16" t="s">
        <v>49</v>
      </c>
      <c r="B39" s="14" t="s">
        <v>75</v>
      </c>
      <c r="C39" s="14">
        <v>34.299999999999997</v>
      </c>
      <c r="D39" s="14">
        <v>425</v>
      </c>
      <c r="E39" s="22">
        <f t="shared" si="2"/>
        <v>14577.499999999998</v>
      </c>
      <c r="F39" s="14" t="s">
        <v>31</v>
      </c>
      <c r="G39" s="14" t="s">
        <v>77</v>
      </c>
      <c r="H39" s="16" t="s">
        <v>43</v>
      </c>
      <c r="I39" s="14">
        <v>2020</v>
      </c>
      <c r="J39" s="17" t="s">
        <v>61</v>
      </c>
    </row>
    <row r="40" spans="1:10" x14ac:dyDescent="0.25">
      <c r="A40" s="16" t="s">
        <v>49</v>
      </c>
      <c r="B40" s="14" t="s">
        <v>83</v>
      </c>
      <c r="C40" s="14">
        <v>28.5</v>
      </c>
      <c r="D40" s="14">
        <v>425</v>
      </c>
      <c r="E40" s="22">
        <f t="shared" si="2"/>
        <v>12112.5</v>
      </c>
      <c r="F40" s="14" t="s">
        <v>31</v>
      </c>
      <c r="G40" s="14" t="s">
        <v>77</v>
      </c>
      <c r="H40" s="16" t="s">
        <v>43</v>
      </c>
      <c r="I40" s="14">
        <v>2020</v>
      </c>
      <c r="J40" s="17" t="s">
        <v>61</v>
      </c>
    </row>
    <row r="41" spans="1:10" x14ac:dyDescent="0.25">
      <c r="A41" s="16" t="s">
        <v>49</v>
      </c>
      <c r="B41" s="14" t="s">
        <v>69</v>
      </c>
      <c r="C41" s="14">
        <v>11.7</v>
      </c>
      <c r="D41" s="14">
        <v>425</v>
      </c>
      <c r="E41" s="22">
        <f t="shared" si="2"/>
        <v>4972.5</v>
      </c>
      <c r="F41" s="14" t="s">
        <v>28</v>
      </c>
      <c r="G41" s="14" t="s">
        <v>37</v>
      </c>
      <c r="H41" s="14" t="s">
        <v>42</v>
      </c>
      <c r="I41" s="14">
        <v>2020</v>
      </c>
      <c r="J41" s="17" t="s">
        <v>61</v>
      </c>
    </row>
    <row r="42" spans="1:10" x14ac:dyDescent="0.25">
      <c r="A42" s="16" t="s">
        <v>49</v>
      </c>
      <c r="B42" s="14" t="s">
        <v>68</v>
      </c>
      <c r="C42" s="14">
        <v>13.4</v>
      </c>
      <c r="D42" s="14">
        <v>425</v>
      </c>
      <c r="E42" s="22">
        <f t="shared" si="2"/>
        <v>5695</v>
      </c>
      <c r="F42" s="14" t="s">
        <v>28</v>
      </c>
      <c r="G42" s="14" t="s">
        <v>37</v>
      </c>
      <c r="H42" s="14" t="s">
        <v>42</v>
      </c>
      <c r="I42" s="14">
        <v>2020</v>
      </c>
      <c r="J42" s="17" t="s">
        <v>61</v>
      </c>
    </row>
    <row r="43" spans="1:10" x14ac:dyDescent="0.25">
      <c r="A43" s="16" t="s">
        <v>49</v>
      </c>
      <c r="B43" s="14" t="s">
        <v>62</v>
      </c>
      <c r="C43" s="14">
        <v>12.2</v>
      </c>
      <c r="D43" s="14">
        <v>425</v>
      </c>
      <c r="E43" s="22">
        <f t="shared" si="2"/>
        <v>5185</v>
      </c>
      <c r="F43" s="14" t="s">
        <v>29</v>
      </c>
      <c r="G43" s="16" t="s">
        <v>46</v>
      </c>
      <c r="H43" s="16" t="s">
        <v>43</v>
      </c>
      <c r="I43" s="14">
        <v>2019</v>
      </c>
      <c r="J43" s="17" t="s">
        <v>61</v>
      </c>
    </row>
    <row r="44" spans="1:10" x14ac:dyDescent="0.25">
      <c r="A44" s="16" t="s">
        <v>49</v>
      </c>
      <c r="B44" s="14" t="s">
        <v>76</v>
      </c>
      <c r="C44" s="14">
        <v>17.100000000000001</v>
      </c>
      <c r="D44" s="14">
        <v>425</v>
      </c>
      <c r="E44" s="22">
        <f t="shared" si="2"/>
        <v>7267.5000000000009</v>
      </c>
      <c r="F44" s="14" t="s">
        <v>31</v>
      </c>
      <c r="G44" s="14" t="s">
        <v>38</v>
      </c>
      <c r="H44" s="14" t="s">
        <v>42</v>
      </c>
      <c r="I44" s="14">
        <v>2019</v>
      </c>
      <c r="J44" s="17" t="s">
        <v>44</v>
      </c>
    </row>
    <row r="45" spans="1:10" x14ac:dyDescent="0.25">
      <c r="A45" s="16" t="s">
        <v>49</v>
      </c>
      <c r="B45" s="14" t="s">
        <v>79</v>
      </c>
      <c r="C45" s="14">
        <v>19.899999999999999</v>
      </c>
      <c r="D45" s="14">
        <v>425</v>
      </c>
      <c r="E45" s="22">
        <f>D45*C45</f>
        <v>8457.5</v>
      </c>
      <c r="F45" s="14" t="s">
        <v>31</v>
      </c>
      <c r="G45" s="14" t="s">
        <v>39</v>
      </c>
      <c r="H45" s="14" t="s">
        <v>42</v>
      </c>
      <c r="I45" s="14">
        <v>2019</v>
      </c>
      <c r="J45" s="17" t="s">
        <v>44</v>
      </c>
    </row>
    <row r="46" spans="1:10" x14ac:dyDescent="0.25">
      <c r="A46" s="16" t="s">
        <v>49</v>
      </c>
      <c r="B46" s="14" t="s">
        <v>80</v>
      </c>
      <c r="C46" s="14">
        <v>6.2</v>
      </c>
      <c r="D46" s="14">
        <v>425</v>
      </c>
      <c r="E46" s="22">
        <f>D46*C46</f>
        <v>2635</v>
      </c>
      <c r="F46" s="14" t="s">
        <v>31</v>
      </c>
      <c r="G46" s="14" t="s">
        <v>39</v>
      </c>
      <c r="H46" s="14" t="s">
        <v>42</v>
      </c>
      <c r="I46" s="14">
        <v>2020</v>
      </c>
      <c r="J46" s="17" t="s">
        <v>44</v>
      </c>
    </row>
    <row r="47" spans="1:10" x14ac:dyDescent="0.25">
      <c r="A47" s="16" t="s">
        <v>49</v>
      </c>
      <c r="B47" s="14" t="s">
        <v>78</v>
      </c>
      <c r="C47" s="14">
        <v>27.8</v>
      </c>
      <c r="D47" s="14">
        <v>425</v>
      </c>
      <c r="E47" s="23">
        <f>D47*C47</f>
        <v>11815</v>
      </c>
      <c r="F47" s="14" t="s">
        <v>31</v>
      </c>
      <c r="G47" s="14" t="s">
        <v>39</v>
      </c>
      <c r="H47" s="14" t="s">
        <v>42</v>
      </c>
      <c r="I47" s="14">
        <v>2018</v>
      </c>
      <c r="J47" s="17" t="s">
        <v>61</v>
      </c>
    </row>
    <row r="48" spans="1:10" x14ac:dyDescent="0.25">
      <c r="A48" s="16" t="s">
        <v>48</v>
      </c>
      <c r="B48" s="18" t="s">
        <v>85</v>
      </c>
      <c r="C48" s="18">
        <v>22.5</v>
      </c>
      <c r="D48" s="18">
        <v>125</v>
      </c>
      <c r="E48" s="24">
        <f t="shared" ref="E48:E49" si="3">D48*C48</f>
        <v>2812.5</v>
      </c>
      <c r="F48" s="14" t="s">
        <v>84</v>
      </c>
      <c r="G48" s="14" t="s">
        <v>35</v>
      </c>
      <c r="H48" s="14" t="s">
        <v>43</v>
      </c>
      <c r="I48" s="14">
        <v>2017</v>
      </c>
      <c r="J48" s="17" t="s">
        <v>61</v>
      </c>
    </row>
    <row r="49" spans="1:10" ht="15.75" thickBot="1" x14ac:dyDescent="0.3">
      <c r="A49" s="28" t="s">
        <v>48</v>
      </c>
      <c r="B49" s="29" t="s">
        <v>86</v>
      </c>
      <c r="C49" s="29">
        <v>14.6</v>
      </c>
      <c r="D49" s="29">
        <v>125</v>
      </c>
      <c r="E49" s="30">
        <f t="shared" si="3"/>
        <v>1825</v>
      </c>
      <c r="F49" s="31" t="s">
        <v>87</v>
      </c>
      <c r="G49" s="31" t="s">
        <v>88</v>
      </c>
      <c r="H49" s="31" t="s">
        <v>42</v>
      </c>
      <c r="I49" s="31">
        <v>2017</v>
      </c>
      <c r="J49" s="32" t="s">
        <v>61</v>
      </c>
    </row>
    <row r="50" spans="1:10" x14ac:dyDescent="0.25">
      <c r="A50" s="7"/>
      <c r="B50" s="7"/>
      <c r="C50" s="33" t="s">
        <v>11</v>
      </c>
      <c r="D50" s="34"/>
      <c r="E50" s="27">
        <f>SUM(E5:E49)</f>
        <v>256295.4</v>
      </c>
      <c r="F50" s="7"/>
      <c r="G50" s="7"/>
      <c r="J50" s="7"/>
    </row>
    <row r="51" spans="1:10" x14ac:dyDescent="0.25">
      <c r="A51" s="7"/>
      <c r="B51" s="7"/>
      <c r="C51" s="7"/>
      <c r="D51" s="7"/>
      <c r="E51" s="25"/>
      <c r="F51" s="7"/>
      <c r="G51" s="20"/>
      <c r="H51" s="7"/>
      <c r="I51" s="7"/>
      <c r="J51" s="7"/>
    </row>
    <row r="52" spans="1:10" x14ac:dyDescent="0.25">
      <c r="A52" s="7"/>
      <c r="B52" s="7"/>
      <c r="C52" s="7"/>
      <c r="D52" s="7"/>
      <c r="E52" s="25"/>
      <c r="F52" s="7"/>
      <c r="G52" s="20"/>
      <c r="H52" s="7" t="s">
        <v>59</v>
      </c>
      <c r="I52" s="7" t="s">
        <v>60</v>
      </c>
      <c r="J52" s="7"/>
    </row>
    <row r="53" spans="1:10" x14ac:dyDescent="0.25">
      <c r="A53" s="7"/>
      <c r="B53" s="7"/>
      <c r="C53" s="7"/>
      <c r="D53" s="7"/>
      <c r="E53" s="26">
        <f>SUMIF(A5:A49,G53,E5:E49)</f>
        <v>156984.9</v>
      </c>
      <c r="F53" s="2" t="s">
        <v>70</v>
      </c>
      <c r="G53" s="20" t="s">
        <v>49</v>
      </c>
      <c r="H53" s="7">
        <f>28891-3500+3415</f>
        <v>28806</v>
      </c>
      <c r="I53" s="21">
        <f>E53/H53</f>
        <v>5.449729223078525</v>
      </c>
    </row>
    <row r="54" spans="1:10" x14ac:dyDescent="0.25">
      <c r="A54" s="7"/>
      <c r="B54" s="7"/>
      <c r="C54" s="7"/>
      <c r="D54" s="7"/>
      <c r="E54" s="26">
        <f>SUMIF(A5:A49,G54,E5:E49)</f>
        <v>14705</v>
      </c>
      <c r="F54" s="2" t="s">
        <v>70</v>
      </c>
      <c r="G54" s="20" t="s">
        <v>74</v>
      </c>
      <c r="H54" s="7">
        <v>3500</v>
      </c>
      <c r="I54" s="21">
        <f>E54/H54</f>
        <v>4.2014285714285711</v>
      </c>
    </row>
    <row r="55" spans="1:10" x14ac:dyDescent="0.25">
      <c r="A55" s="7"/>
      <c r="B55" s="7"/>
      <c r="C55" s="7"/>
      <c r="D55" s="7"/>
      <c r="E55" s="26">
        <f>SUMIF(A5:A49,G55,E5:E49)</f>
        <v>84605.499999999985</v>
      </c>
      <c r="F55" s="2" t="s">
        <v>71</v>
      </c>
      <c r="G55" s="20" t="s">
        <v>48</v>
      </c>
      <c r="H55" s="7">
        <v>14454</v>
      </c>
      <c r="I55" s="21">
        <f>E55/H55</f>
        <v>5.853431576034315</v>
      </c>
      <c r="J55" s="7"/>
    </row>
    <row r="56" spans="1:10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</row>
    <row r="57" spans="1:10" x14ac:dyDescent="0.25">
      <c r="A57" s="7"/>
      <c r="B57" s="7"/>
      <c r="C57" s="7"/>
      <c r="D57" s="7"/>
      <c r="E57" s="7"/>
      <c r="F57" s="7"/>
      <c r="G57" s="7"/>
      <c r="H57" s="7"/>
      <c r="I57" s="2"/>
      <c r="J57" s="7"/>
    </row>
    <row r="58" spans="1:10" x14ac:dyDescent="0.25">
      <c r="A58" s="7"/>
      <c r="B58" s="7"/>
      <c r="C58" s="7"/>
      <c r="D58" s="7"/>
      <c r="E58" s="7"/>
      <c r="F58" s="7"/>
      <c r="G58" s="7"/>
      <c r="H58" s="7"/>
      <c r="I58" s="2"/>
      <c r="J58" s="7"/>
    </row>
    <row r="59" spans="1:10" x14ac:dyDescent="0.25">
      <c r="A59" s="7"/>
      <c r="B59" s="7"/>
      <c r="C59" s="7"/>
      <c r="D59" s="7"/>
      <c r="E59" s="7"/>
      <c r="F59" s="7"/>
      <c r="G59" s="7"/>
      <c r="H59" s="7"/>
      <c r="I59" s="2"/>
      <c r="J59" s="7"/>
    </row>
    <row r="60" spans="1:10" x14ac:dyDescent="0.25">
      <c r="A60" s="7"/>
      <c r="B60" s="7"/>
      <c r="C60" s="7"/>
      <c r="D60" s="7"/>
      <c r="E60" s="7"/>
      <c r="F60" s="7"/>
      <c r="G60" s="7"/>
      <c r="H60" s="7"/>
      <c r="I60" s="2"/>
      <c r="J60" s="7"/>
    </row>
    <row r="61" spans="1:10" x14ac:dyDescent="0.25">
      <c r="A61" s="7"/>
      <c r="B61" s="7"/>
      <c r="C61" s="7"/>
      <c r="D61" s="7"/>
      <c r="E61" s="7"/>
      <c r="F61" s="7"/>
      <c r="G61" s="7"/>
      <c r="H61" s="2"/>
      <c r="I61" s="2"/>
      <c r="J61" s="7"/>
    </row>
    <row r="62" spans="1:10" x14ac:dyDescent="0.25">
      <c r="A62" s="7"/>
      <c r="B62" s="7"/>
      <c r="C62" s="7"/>
      <c r="D62" s="7"/>
      <c r="E62" s="7"/>
      <c r="F62" s="7"/>
      <c r="G62" s="7"/>
      <c r="H62" s="2"/>
      <c r="I62" s="2"/>
      <c r="J62" s="7"/>
    </row>
    <row r="63" spans="1:10" x14ac:dyDescent="0.25">
      <c r="A63" s="7"/>
      <c r="B63" s="7"/>
      <c r="C63" s="7"/>
      <c r="D63" s="7"/>
      <c r="E63" s="7"/>
      <c r="F63" s="7"/>
      <c r="G63" s="7"/>
      <c r="H63" s="2"/>
      <c r="I63" s="2"/>
      <c r="J63" s="7"/>
    </row>
    <row r="64" spans="1:10" x14ac:dyDescent="0.25">
      <c r="A64" s="7"/>
      <c r="B64" s="7"/>
      <c r="C64" s="7"/>
      <c r="D64" s="7"/>
      <c r="E64" s="7"/>
      <c r="F64" s="7"/>
      <c r="G64" s="7"/>
      <c r="H64" s="2"/>
      <c r="I64" s="2"/>
      <c r="J64" s="7"/>
    </row>
    <row r="65" spans="1:11" x14ac:dyDescent="0.25">
      <c r="A65" s="7"/>
      <c r="B65" s="7"/>
      <c r="C65" s="7"/>
      <c r="D65" s="7"/>
      <c r="E65" s="7"/>
      <c r="F65" s="7"/>
      <c r="G65" s="7"/>
      <c r="H65" s="2"/>
      <c r="I65" s="2"/>
      <c r="J65" s="7"/>
    </row>
    <row r="66" spans="1:11" x14ac:dyDescent="0.25">
      <c r="A66" s="7"/>
      <c r="B66" s="7"/>
      <c r="C66" s="7"/>
      <c r="D66" s="7"/>
      <c r="E66" s="7"/>
      <c r="F66" s="7"/>
      <c r="G66" s="7"/>
      <c r="H66" s="2"/>
      <c r="I66" s="2"/>
      <c r="J66" s="7"/>
    </row>
    <row r="67" spans="1:1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</row>
    <row r="68" spans="1:11" x14ac:dyDescent="0.25">
      <c r="A68" s="7"/>
      <c r="B68" s="7"/>
      <c r="C68" s="7"/>
      <c r="D68" s="7"/>
      <c r="E68" s="7"/>
      <c r="F68" s="7"/>
      <c r="G68" s="7"/>
      <c r="H68" s="7"/>
      <c r="I68" s="2"/>
      <c r="J68" s="7"/>
      <c r="K68" s="2"/>
    </row>
  </sheetData>
  <autoFilter ref="A4:J55"/>
  <mergeCells count="1">
    <mergeCell ref="C50:D50"/>
  </mergeCells>
  <pageMargins left="0.70866141732283472" right="0.70866141732283472" top="0.74803149606299213" bottom="0.74803149606299213" header="0.31496062992125984" footer="0.31496062992125984"/>
  <pageSetup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2017-21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</dc:creator>
  <cp:lastModifiedBy>Smith, Ian FLNR:EX</cp:lastModifiedBy>
  <cp:lastPrinted>2017-05-08T18:17:16Z</cp:lastPrinted>
  <dcterms:created xsi:type="dcterms:W3CDTF">2013-01-23T17:37:04Z</dcterms:created>
  <dcterms:modified xsi:type="dcterms:W3CDTF">2017-05-08T18:17:20Z</dcterms:modified>
</cp:coreProperties>
</file>